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opit\Downloads\ECAS_Round 2\"/>
    </mc:Choice>
  </mc:AlternateContent>
  <xr:revisionPtr revIDLastSave="0" documentId="13_ncr:1_{CA84508A-3198-4830-9DCC-04CAE71F235F}" xr6:coauthVersionLast="45" xr6:coauthVersionMax="47" xr10:uidLastSave="{00000000-0000-0000-0000-000000000000}"/>
  <bookViews>
    <workbookView xWindow="6" yWindow="6" windowWidth="23028" windowHeight="12348" tabRatio="500" activeTab="1" xr2:uid="{00000000-000D-0000-FFFF-FFFF00000000}"/>
  </bookViews>
  <sheets>
    <sheet name="Back to Back" sheetId="1" r:id="rId1"/>
    <sheet name="Futures Market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18" i="1" l="1"/>
  <c r="D18" i="1"/>
  <c r="K20" i="2"/>
  <c r="K19" i="2"/>
  <c r="H20" i="2"/>
  <c r="D20" i="2"/>
  <c r="H38" i="2"/>
  <c r="G38" i="2"/>
  <c r="D38" i="2"/>
  <c r="C39" i="2" s="1"/>
  <c r="C38" i="2"/>
  <c r="I28" i="2"/>
  <c r="J28" i="2" s="1"/>
  <c r="K28" i="2" s="1"/>
  <c r="H28" i="2"/>
  <c r="D28" i="2"/>
  <c r="G19" i="2"/>
  <c r="H19" i="2" s="1"/>
  <c r="C19" i="2"/>
  <c r="D19" i="2" s="1"/>
  <c r="H18" i="2"/>
  <c r="D18" i="2"/>
  <c r="H17" i="2"/>
  <c r="D17" i="2"/>
  <c r="F18" i="1"/>
  <c r="F17" i="1"/>
  <c r="F16" i="1"/>
  <c r="F15" i="1"/>
  <c r="B16" i="1"/>
  <c r="B17" i="1"/>
  <c r="B18" i="1"/>
  <c r="B15" i="1"/>
  <c r="H39" i="2" l="1"/>
  <c r="I39" i="2" s="1"/>
  <c r="I19" i="2"/>
  <c r="I30" i="2" s="1"/>
  <c r="J19" i="2"/>
  <c r="L39" i="2" l="1"/>
  <c r="J39" i="2"/>
  <c r="K39" i="2" s="1"/>
  <c r="J30" i="2"/>
  <c r="K30" i="2"/>
  <c r="G15" i="1"/>
  <c r="G17" i="1" s="1"/>
  <c r="H17" i="1" s="1"/>
  <c r="H18" i="1" s="1"/>
  <c r="I16" i="1"/>
  <c r="J16" i="1" s="1"/>
  <c r="K16" i="1" s="1"/>
  <c r="C15" i="1"/>
  <c r="H16" i="1"/>
  <c r="D16" i="1"/>
  <c r="C17" i="1" l="1"/>
  <c r="D17" i="1" s="1"/>
  <c r="D15" i="1"/>
  <c r="H15" i="1"/>
  <c r="L16" i="1" l="1"/>
</calcChain>
</file>

<file path=xl/sharedStrings.xml><?xml version="1.0" encoding="utf-8"?>
<sst xmlns="http://schemas.openxmlformats.org/spreadsheetml/2006/main" count="111" uniqueCount="68">
  <si>
    <t>Price USC/lb</t>
  </si>
  <si>
    <t>Basis Price May 2020</t>
  </si>
  <si>
    <t>Futures Month ICE</t>
  </si>
  <si>
    <t>Price US$/MT</t>
  </si>
  <si>
    <t>Total Price FOB</t>
  </si>
  <si>
    <t>Basis FOB Colombian Port, n.sw.</t>
  </si>
  <si>
    <t>Differential Exporter/Cooperative</t>
  </si>
  <si>
    <t>Differential Large Industry</t>
  </si>
  <si>
    <t>Total Price 1 Container of 20 MT</t>
  </si>
  <si>
    <t>Gross margin USC/lb</t>
  </si>
  <si>
    <t>Gross margin US$/MT</t>
  </si>
  <si>
    <t>Gross margin 20 MT        US$</t>
  </si>
  <si>
    <t>Gross margin %/purchase price</t>
  </si>
  <si>
    <t>Example Differential Sale to Industry</t>
  </si>
  <si>
    <t>Date</t>
  </si>
  <si>
    <t>Purchase</t>
  </si>
  <si>
    <t>Sale</t>
  </si>
  <si>
    <t>Purchase Price Physicals</t>
  </si>
  <si>
    <t>Sales Price Physicals</t>
  </si>
  <si>
    <t>Purchase Price Futures</t>
  </si>
  <si>
    <t>Sales Price Futures</t>
  </si>
  <si>
    <t>Total Gross Margin Physicals &amp; Futures</t>
  </si>
  <si>
    <t>Fixation Purchase from Exporter/Cooperative</t>
  </si>
  <si>
    <t>Fixation Sale to Industry</t>
  </si>
  <si>
    <t>Physical Account</t>
  </si>
  <si>
    <t>Futures Account</t>
  </si>
  <si>
    <t>Item</t>
  </si>
  <si>
    <t>Total</t>
  </si>
  <si>
    <t>Differential Sale to Large Industry</t>
  </si>
  <si>
    <t>Differential Purchase to Hedge Sale to Industry</t>
  </si>
  <si>
    <t>Purchase 1 Lot Futures to Hedge Sale vs Industry</t>
  </si>
  <si>
    <t>Sale 1 Lot Futures to Hedge Purchase from Exporter</t>
  </si>
  <si>
    <t>Differential Exporter</t>
  </si>
  <si>
    <t>Purchase 1 Lot Futures</t>
  </si>
  <si>
    <t>Sale 1 lot Futures</t>
  </si>
  <si>
    <t>Total Price</t>
  </si>
  <si>
    <t>Profit/Loss</t>
  </si>
  <si>
    <t>USC/lb</t>
  </si>
  <si>
    <t>US$/MT</t>
  </si>
  <si>
    <t>US$ for 20MT</t>
  </si>
  <si>
    <t>%/Purchase Price</t>
  </si>
  <si>
    <t>Step by Step Explanations</t>
  </si>
  <si>
    <t>9. This example does not include costs for the futures market, i.e. standard deposit at futures market broker, margin calls for initial and variation margins</t>
  </si>
  <si>
    <t>July 2021</t>
  </si>
  <si>
    <t>Basis Price July 2021</t>
  </si>
  <si>
    <t>Basis FOB Colombian Port, n.sw., June shipment</t>
  </si>
  <si>
    <t>Price      USC/lb</t>
  </si>
  <si>
    <t>Price    US$/MT</t>
  </si>
  <si>
    <t>Purchase USC/lb</t>
  </si>
  <si>
    <t>Sale       USC/lb</t>
  </si>
  <si>
    <t>Sale        USC/lb</t>
  </si>
  <si>
    <r>
      <rPr>
        <sz val="12"/>
        <color theme="1"/>
        <rFont val="Arial Rounded MT Bold"/>
        <family val="2"/>
      </rPr>
      <t>Example Back to Back</t>
    </r>
    <r>
      <rPr>
        <sz val="12"/>
        <color theme="1"/>
        <rFont val="Calibri"/>
        <family val="2"/>
        <scheme val="minor"/>
      </rPr>
      <t xml:space="preserve"> - No futures market involved - June shipment from Colombia</t>
    </r>
  </si>
  <si>
    <r>
      <t>2. Differential market for</t>
    </r>
    <r>
      <rPr>
        <sz val="12"/>
        <color rgb="FF92D050"/>
        <rFont val="Arial Rounded MT Bold"/>
        <family val="2"/>
      </rPr>
      <t xml:space="preserve"> purchases from exporters at +52 USC/lb</t>
    </r>
    <r>
      <rPr>
        <sz val="12"/>
        <color theme="1"/>
        <rFont val="Calibri"/>
        <family val="2"/>
        <scheme val="minor"/>
      </rPr>
      <t xml:space="preserve"> and for </t>
    </r>
    <r>
      <rPr>
        <sz val="12"/>
        <color rgb="FF92D050"/>
        <rFont val="Arial Rounded MT Bold"/>
        <family val="2"/>
      </rPr>
      <t>sales to large industries at +55 USC/lb</t>
    </r>
    <r>
      <rPr>
        <sz val="12"/>
        <color theme="1"/>
        <rFont val="Calibri"/>
        <family val="2"/>
        <scheme val="minor"/>
      </rPr>
      <t xml:space="preserve"> for June shipment</t>
    </r>
  </si>
  <si>
    <t>3. Industry gives a firm bid with the condition that the futures market prices trades at or below USC 150/lb and the differential matches their target of +55USC/lb</t>
  </si>
  <si>
    <t>4. Deal is confirmed once the futures market trades at USC 150.00 during the trading hours In the present case that happened on the 11th May 2021</t>
  </si>
  <si>
    <t xml:space="preserve">Market close US Cents/pound on </t>
  </si>
  <si>
    <t>1 Ton = 2204.6226 lb</t>
  </si>
  <si>
    <t>5. Gross margin is USC 3/lb given purchase price at +52 and sales price at +55, i.e. total margin of 1322.76 US$ for 20 MT or 1 container equivalent</t>
  </si>
  <si>
    <r>
      <t xml:space="preserve">3. Trade buys 1 container on a </t>
    </r>
    <r>
      <rPr>
        <sz val="12"/>
        <color theme="9"/>
        <rFont val="Arial Rounded MT Bold"/>
        <family val="2"/>
      </rPr>
      <t>differential basis of +52 USC/lb from an exporter on 16th March 2021</t>
    </r>
    <r>
      <rPr>
        <sz val="12"/>
        <color theme="1"/>
        <rFont val="Calibri"/>
        <family val="2"/>
        <scheme val="minor"/>
      </rPr>
      <t xml:space="preserve"> with price to be fixed versus ICE July 2021, price fixation seller's call. This purchase covers the phyiscal sale from point 3.</t>
    </r>
  </si>
  <si>
    <r>
      <t xml:space="preserve">1. Trade sells 1 container on a </t>
    </r>
    <r>
      <rPr>
        <sz val="12"/>
        <color theme="6"/>
        <rFont val="Arial Rounded MT Bold"/>
        <family val="2"/>
      </rPr>
      <t>differential basis of +55 USC/lb on 05th March 2021</t>
    </r>
    <r>
      <rPr>
        <sz val="12"/>
        <color theme="1"/>
        <rFont val="Calibri"/>
        <family val="2"/>
        <scheme val="minor"/>
      </rPr>
      <t xml:space="preserve"> to a large industry with price to fixed versus ICE July 2021 (for </t>
    </r>
    <r>
      <rPr>
        <sz val="12"/>
        <rFont val="Calibri"/>
        <family val="2"/>
        <scheme val="minor"/>
      </rPr>
      <t>shipment</t>
    </r>
    <r>
      <rPr>
        <sz val="12"/>
        <color theme="1"/>
        <rFont val="Calibri"/>
        <family val="2"/>
        <scheme val="minor"/>
      </rPr>
      <t xml:space="preserve"> in June), price fixation at buyer's call.</t>
    </r>
  </si>
  <si>
    <t>Letter n</t>
  </si>
  <si>
    <r>
      <t xml:space="preserve">6. The gross profit for the physical </t>
    </r>
    <r>
      <rPr>
        <sz val="12"/>
        <color theme="4"/>
        <rFont val="Arial Rounded MT Bold"/>
        <family val="2"/>
      </rPr>
      <t>purchase and sale of the coffee is USC 18/lb</t>
    </r>
    <r>
      <rPr>
        <sz val="12"/>
        <color theme="1"/>
        <rFont val="Calibri"/>
        <family val="2"/>
        <scheme val="minor"/>
      </rPr>
      <t>, i.e. Purchase at 187 USC/lb and Sale at USC205/lb</t>
    </r>
  </si>
  <si>
    <r>
      <t xml:space="preserve">2. Large Industry </t>
    </r>
    <r>
      <rPr>
        <sz val="12"/>
        <color rgb="FF00FF00"/>
        <rFont val="Arial Rounded MT Bold"/>
        <family val="2"/>
      </rPr>
      <t>fixes the price on the 11th of May 2021 at 150 USC/lb + 55 USC/lb</t>
    </r>
    <r>
      <rPr>
        <sz val="12"/>
        <color theme="1"/>
        <rFont val="Calibri"/>
        <family val="2"/>
        <scheme val="minor"/>
      </rPr>
      <t xml:space="preserve">, i.e. </t>
    </r>
    <r>
      <rPr>
        <sz val="12"/>
        <color rgb="FFC00000"/>
        <rFont val="Arial Rounded MT Bold"/>
        <family val="2"/>
      </rPr>
      <t>total price of USC205/lb</t>
    </r>
    <r>
      <rPr>
        <sz val="12"/>
        <color theme="1"/>
        <rFont val="Calibri"/>
        <family val="2"/>
        <scheme val="minor"/>
      </rPr>
      <t xml:space="preserve"> for the physical sales price. Trade is buying 1 lot of futures ICE July 2021 to hedge the sale to the industry</t>
    </r>
  </si>
  <si>
    <r>
      <t xml:space="preserve">4. Exporter is </t>
    </r>
    <r>
      <rPr>
        <sz val="12"/>
        <color theme="8"/>
        <rFont val="Arial Rounded MT Bold"/>
        <family val="2"/>
      </rPr>
      <t>fixing their sale to the trade on 19th March 2021 giving an order to fix the price at 135 USC/lb</t>
    </r>
    <r>
      <rPr>
        <sz val="12"/>
        <color theme="1"/>
        <rFont val="Calibri"/>
        <family val="2"/>
        <scheme val="minor"/>
      </rPr>
      <t>. Trade is selling 1 lot of futures ICE July 2021 to hedge the purchase price from the exporter</t>
    </r>
  </si>
  <si>
    <r>
      <t xml:space="preserve">5. Total </t>
    </r>
    <r>
      <rPr>
        <sz val="12"/>
        <color theme="2" tint="-0.499984740745262"/>
        <rFont val="Arial Rounded MT Bold"/>
        <family val="2"/>
      </rPr>
      <t>purchase price given from point 3. and 4. is USC 187/lb</t>
    </r>
    <r>
      <rPr>
        <sz val="12"/>
        <color theme="1"/>
        <rFont val="Calibri"/>
        <family val="2"/>
        <scheme val="minor"/>
      </rPr>
      <t>, i.e. 135 USC/lb + 52 USC/lb</t>
    </r>
  </si>
  <si>
    <r>
      <t xml:space="preserve">7. The </t>
    </r>
    <r>
      <rPr>
        <sz val="12"/>
        <color theme="7"/>
        <rFont val="Arial Rounded MT Bold"/>
        <family val="2"/>
      </rPr>
      <t>gross loss for the futures market operation is USC15/lb</t>
    </r>
    <r>
      <rPr>
        <sz val="12"/>
        <color theme="1"/>
        <rFont val="Calibri"/>
        <family val="2"/>
        <scheme val="minor"/>
      </rPr>
      <t>, i.e. Purchase at 150 USC/lb and Sale at USC135/lb</t>
    </r>
  </si>
  <si>
    <r>
      <t xml:space="preserve">8. The gross profit of the total operation is USC3/lb, i.e. </t>
    </r>
    <r>
      <rPr>
        <sz val="12"/>
        <color theme="4"/>
        <rFont val="Arial Rounded MT Bold"/>
        <family val="2"/>
      </rPr>
      <t>USC18/lb profit for the physicals</t>
    </r>
    <r>
      <rPr>
        <sz val="12"/>
        <color theme="1"/>
        <rFont val="Calibri"/>
        <family val="2"/>
        <scheme val="minor"/>
      </rPr>
      <t xml:space="preserve"> and USC15/lb loss for the futures</t>
    </r>
  </si>
  <si>
    <r>
      <t xml:space="preserve">1. Purchase and Sale </t>
    </r>
    <r>
      <rPr>
        <sz val="12"/>
        <color theme="9"/>
        <rFont val="Arial Rounded MT Bold"/>
        <family val="2"/>
      </rPr>
      <t>at the same time on 11.05.21 with Futures market price at 150 USC/lb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</si>
</sst>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Arial Rounded MT Bold"/>
      <family val="2"/>
    </font>
    <font>
      <sz val="12"/>
      <color theme="9"/>
      <name val="Arial Rounded MT Bold"/>
      <family val="2"/>
    </font>
    <font>
      <sz val="12"/>
      <color rgb="FF92D050"/>
      <name val="Arial Rounded MT Bold"/>
      <family val="2"/>
    </font>
    <font>
      <sz val="12"/>
      <color theme="8"/>
      <name val="Arial Rounded MT Bold"/>
      <family val="2"/>
    </font>
    <font>
      <sz val="12"/>
      <color theme="6"/>
      <name val="Arial Rounded MT Bold"/>
      <family val="2"/>
    </font>
    <font>
      <sz val="12"/>
      <color theme="2" tint="-0.499984740745262"/>
      <name val="Arial Rounded MT Bold"/>
      <family val="2"/>
    </font>
    <font>
      <sz val="12"/>
      <color theme="4"/>
      <name val="Arial Rounded MT Bold"/>
      <family val="2"/>
    </font>
    <font>
      <sz val="12"/>
      <name val="Arial Rounded MT Bold"/>
      <family val="2"/>
    </font>
    <font>
      <sz val="12"/>
      <color rgb="FFFF00FF"/>
      <name val="Calibri"/>
      <family val="2"/>
      <scheme val="minor"/>
    </font>
    <font>
      <sz val="12"/>
      <color rgb="FF00FF00"/>
      <name val="Arial Rounded MT Bold"/>
      <family val="2"/>
    </font>
    <font>
      <sz val="12"/>
      <color rgb="FFC00000"/>
      <name val="Arial Rounded MT Bold"/>
      <family val="2"/>
    </font>
    <font>
      <sz val="12"/>
      <color theme="7"/>
      <name val="Arial Rounded MT Bold"/>
      <family val="2"/>
    </font>
  </fonts>
  <fills count="11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82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0" fillId="2" borderId="1" xfId="0" applyFill="1" applyBorder="1"/>
    <xf numFmtId="14" fontId="0" fillId="2" borderId="1" xfId="0" applyNumberFormat="1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14" fontId="0" fillId="2" borderId="1" xfId="0" applyNumberFormat="1" applyFill="1" applyBorder="1" applyAlignment="1">
      <alignment horizontal="left"/>
    </xf>
    <xf numFmtId="14" fontId="0" fillId="2" borderId="1" xfId="0" applyNumberFormat="1" applyFill="1" applyBorder="1"/>
    <xf numFmtId="10" fontId="0" fillId="2" borderId="1" xfId="0" applyNumberFormat="1" applyFill="1" applyBorder="1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14" fontId="0" fillId="3" borderId="0" xfId="0" applyNumberFormat="1" applyFill="1" applyAlignment="1">
      <alignment horizontal="center"/>
    </xf>
    <xf numFmtId="2" fontId="0" fillId="3" borderId="0" xfId="0" applyNumberFormat="1" applyFill="1" applyAlignment="1">
      <alignment horizontal="center"/>
    </xf>
    <xf numFmtId="0" fontId="5" fillId="3" borderId="0" xfId="0" applyFont="1" applyFill="1" applyAlignment="1">
      <alignment horizontal="center"/>
    </xf>
    <xf numFmtId="14" fontId="0" fillId="3" borderId="1" xfId="0" applyNumberFormat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center" wrapText="1"/>
    </xf>
    <xf numFmtId="2" fontId="0" fillId="3" borderId="1" xfId="0" applyNumberFormat="1" applyFill="1" applyBorder="1" applyAlignment="1">
      <alignment horizontal="center"/>
    </xf>
    <xf numFmtId="1" fontId="0" fillId="3" borderId="1" xfId="0" applyNumberFormat="1" applyFill="1" applyBorder="1" applyAlignment="1">
      <alignment horizontal="center"/>
    </xf>
    <xf numFmtId="0" fontId="0" fillId="4" borderId="1" xfId="0" applyFill="1" applyBorder="1"/>
    <xf numFmtId="14" fontId="0" fillId="4" borderId="1" xfId="0" applyNumberFormat="1" applyFill="1" applyBorder="1" applyAlignment="1">
      <alignment horizontal="center"/>
    </xf>
    <xf numFmtId="2" fontId="0" fillId="4" borderId="1" xfId="0" applyNumberForma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2" fontId="5" fillId="3" borderId="0" xfId="0" applyNumberFormat="1" applyFont="1" applyFill="1" applyAlignment="1">
      <alignment horizontal="center"/>
    </xf>
    <xf numFmtId="0" fontId="0" fillId="3" borderId="0" xfId="0" applyFill="1" applyBorder="1"/>
    <xf numFmtId="14" fontId="0" fillId="3" borderId="0" xfId="0" applyNumberFormat="1" applyFill="1" applyBorder="1" applyAlignment="1">
      <alignment horizontal="center"/>
    </xf>
    <xf numFmtId="2" fontId="0" fillId="3" borderId="0" xfId="0" applyNumberFormat="1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1" fontId="0" fillId="3" borderId="0" xfId="0" applyNumberFormat="1" applyFill="1" applyBorder="1" applyAlignment="1">
      <alignment horizontal="center"/>
    </xf>
    <xf numFmtId="0" fontId="5" fillId="3" borderId="0" xfId="0" applyFont="1" applyFill="1"/>
    <xf numFmtId="0" fontId="0" fillId="3" borderId="0" xfId="0" applyFill="1" applyAlignment="1">
      <alignment horizontal="right"/>
    </xf>
    <xf numFmtId="2" fontId="4" fillId="3" borderId="1" xfId="0" applyNumberFormat="1" applyFont="1" applyFill="1" applyBorder="1" applyAlignment="1">
      <alignment horizontal="center"/>
    </xf>
    <xf numFmtId="1" fontId="4" fillId="3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right"/>
    </xf>
    <xf numFmtId="0" fontId="0" fillId="3" borderId="1" xfId="0" applyFill="1" applyBorder="1" applyAlignment="1">
      <alignment horizontal="left"/>
    </xf>
    <xf numFmtId="14" fontId="0" fillId="3" borderId="0" xfId="0" applyNumberFormat="1" applyFill="1"/>
    <xf numFmtId="0" fontId="0" fillId="5" borderId="1" xfId="0" applyFill="1" applyBorder="1"/>
    <xf numFmtId="14" fontId="0" fillId="5" borderId="1" xfId="0" applyNumberFormat="1" applyFill="1" applyBorder="1" applyAlignment="1">
      <alignment horizontal="center"/>
    </xf>
    <xf numFmtId="2" fontId="0" fillId="5" borderId="1" xfId="0" applyNumberForma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6" borderId="1" xfId="0" applyFill="1" applyBorder="1"/>
    <xf numFmtId="14" fontId="0" fillId="6" borderId="1" xfId="0" applyNumberFormat="1" applyFill="1" applyBorder="1" applyAlignment="1">
      <alignment horizontal="center"/>
    </xf>
    <xf numFmtId="2" fontId="0" fillId="6" borderId="1" xfId="0" applyNumberForma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5" borderId="0" xfId="0" applyFill="1" applyBorder="1"/>
    <xf numFmtId="14" fontId="0" fillId="5" borderId="0" xfId="0" applyNumberFormat="1" applyFill="1" applyAlignment="1">
      <alignment horizontal="center"/>
    </xf>
    <xf numFmtId="2" fontId="5" fillId="5" borderId="0" xfId="0" applyNumberFormat="1" applyFont="1" applyFill="1" applyAlignment="1">
      <alignment horizontal="center"/>
    </xf>
    <xf numFmtId="10" fontId="0" fillId="3" borderId="1" xfId="0" applyNumberFormat="1" applyFill="1" applyBorder="1" applyAlignment="1">
      <alignment horizontal="center"/>
    </xf>
    <xf numFmtId="2" fontId="4" fillId="7" borderId="1" xfId="0" applyNumberFormat="1" applyFont="1" applyFill="1" applyBorder="1" applyAlignment="1">
      <alignment horizontal="center"/>
    </xf>
    <xf numFmtId="1" fontId="4" fillId="7" borderId="1" xfId="0" applyNumberFormat="1" applyFont="1" applyFill="1" applyBorder="1" applyAlignment="1">
      <alignment horizontal="center"/>
    </xf>
    <xf numFmtId="0" fontId="4" fillId="7" borderId="1" xfId="0" applyFont="1" applyFill="1" applyBorder="1" applyAlignment="1">
      <alignment horizontal="center"/>
    </xf>
    <xf numFmtId="14" fontId="0" fillId="5" borderId="1" xfId="0" applyNumberFormat="1" applyFill="1" applyBorder="1"/>
    <xf numFmtId="14" fontId="0" fillId="4" borderId="1" xfId="0" applyNumberFormat="1" applyFill="1" applyBorder="1"/>
    <xf numFmtId="14" fontId="0" fillId="3" borderId="1" xfId="0" applyNumberFormat="1" applyFill="1" applyBorder="1"/>
    <xf numFmtId="2" fontId="3" fillId="8" borderId="1" xfId="0" applyNumberFormat="1" applyFont="1" applyFill="1" applyBorder="1" applyAlignment="1">
      <alignment horizontal="center"/>
    </xf>
    <xf numFmtId="0" fontId="0" fillId="8" borderId="1" xfId="0" applyFont="1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3" fillId="8" borderId="1" xfId="0" applyFont="1" applyFill="1" applyBorder="1" applyAlignment="1">
      <alignment horizontal="center"/>
    </xf>
    <xf numFmtId="0" fontId="0" fillId="9" borderId="1" xfId="0" applyFill="1" applyBorder="1"/>
    <xf numFmtId="14" fontId="0" fillId="9" borderId="1" xfId="0" applyNumberFormat="1" applyFill="1" applyBorder="1" applyAlignment="1">
      <alignment horizontal="center"/>
    </xf>
    <xf numFmtId="2" fontId="0" fillId="9" borderId="1" xfId="0" applyNumberFormat="1" applyFill="1" applyBorder="1" applyAlignment="1">
      <alignment horizontal="center"/>
    </xf>
    <xf numFmtId="0" fontId="0" fillId="9" borderId="1" xfId="0" applyFill="1" applyBorder="1" applyAlignment="1">
      <alignment horizontal="center"/>
    </xf>
    <xf numFmtId="0" fontId="13" fillId="3" borderId="0" xfId="0" applyFont="1" applyFill="1"/>
    <xf numFmtId="0" fontId="4" fillId="10" borderId="0" xfId="0" applyFont="1" applyFill="1" applyBorder="1"/>
    <xf numFmtId="14" fontId="4" fillId="10" borderId="0" xfId="0" applyNumberFormat="1" applyFont="1" applyFill="1" applyAlignment="1">
      <alignment horizontal="center"/>
    </xf>
    <xf numFmtId="2" fontId="12" fillId="10" borderId="0" xfId="0" applyNumberFormat="1" applyFont="1" applyFill="1" applyAlignment="1">
      <alignment horizontal="center"/>
    </xf>
    <xf numFmtId="0" fontId="4" fillId="10" borderId="1" xfId="0" applyFont="1" applyFill="1" applyBorder="1"/>
    <xf numFmtId="14" fontId="4" fillId="10" borderId="1" xfId="0" applyNumberFormat="1" applyFont="1" applyFill="1" applyBorder="1" applyAlignment="1">
      <alignment horizontal="center"/>
    </xf>
    <xf numFmtId="2" fontId="4" fillId="10" borderId="1" xfId="0" applyNumberFormat="1" applyFont="1" applyFill="1" applyBorder="1" applyAlignment="1">
      <alignment horizontal="center"/>
    </xf>
    <xf numFmtId="0" fontId="4" fillId="10" borderId="1" xfId="0" applyFont="1" applyFill="1" applyBorder="1" applyAlignment="1">
      <alignment horizontal="center"/>
    </xf>
    <xf numFmtId="0" fontId="0" fillId="10" borderId="1" xfId="0" applyFill="1" applyBorder="1"/>
    <xf numFmtId="14" fontId="0" fillId="10" borderId="1" xfId="0" applyNumberFormat="1" applyFill="1" applyBorder="1" applyAlignment="1">
      <alignment horizontal="center"/>
    </xf>
    <xf numFmtId="2" fontId="0" fillId="10" borderId="1" xfId="0" applyNumberFormat="1" applyFill="1" applyBorder="1" applyAlignment="1">
      <alignment horizontal="center"/>
    </xf>
    <xf numFmtId="0" fontId="0" fillId="10" borderId="1" xfId="0" applyFill="1" applyBorder="1" applyAlignment="1">
      <alignment horizontal="center"/>
    </xf>
    <xf numFmtId="14" fontId="0" fillId="10" borderId="1" xfId="0" applyNumberFormat="1" applyFill="1" applyBorder="1"/>
  </cellXfs>
  <cellStyles count="2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Normal" xfId="0" builtinId="0"/>
  </cellStyles>
  <dxfs count="0"/>
  <tableStyles count="0" defaultTableStyle="TableStyleMedium9" defaultPivotStyle="PivotStyleMedium4"/>
  <colors>
    <mruColors>
      <color rgb="FF00FF00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35"/>
  <sheetViews>
    <sheetView zoomScale="93" zoomScaleNormal="93" zoomScalePageLayoutView="125" workbookViewId="0">
      <selection activeCell="K18" sqref="K18"/>
    </sheetView>
  </sheetViews>
  <sheetFormatPr defaultColWidth="10.796875" defaultRowHeight="15.6" x14ac:dyDescent="0.6"/>
  <cols>
    <col min="1" max="1" width="42.6484375" bestFit="1" customWidth="1"/>
    <col min="2" max="2" width="9.84765625" customWidth="1"/>
    <col min="3" max="3" width="12.1484375" style="1" customWidth="1"/>
    <col min="4" max="4" width="12" style="1" customWidth="1"/>
    <col min="5" max="5" width="27.5" bestFit="1" customWidth="1"/>
    <col min="6" max="6" width="10.84765625" customWidth="1"/>
    <col min="7" max="7" width="11.1484375" style="1" customWidth="1"/>
    <col min="8" max="8" width="12.34765625" style="1" customWidth="1"/>
    <col min="9" max="9" width="12" style="1" customWidth="1"/>
    <col min="10" max="10" width="14.34765625" style="1" customWidth="1"/>
    <col min="11" max="11" width="17.5" customWidth="1"/>
    <col min="12" max="12" width="15.84765625" customWidth="1"/>
  </cols>
  <sheetData>
    <row r="2" spans="1:12" x14ac:dyDescent="0.6">
      <c r="A2" s="11" t="s">
        <v>2</v>
      </c>
      <c r="B2" s="11"/>
      <c r="C2" s="15" t="s">
        <v>43</v>
      </c>
      <c r="D2" s="1" t="s">
        <v>60</v>
      </c>
    </row>
    <row r="3" spans="1:12" x14ac:dyDescent="0.6">
      <c r="A3" s="11" t="s">
        <v>55</v>
      </c>
      <c r="B3" s="42">
        <v>44327</v>
      </c>
      <c r="C3" s="29">
        <v>150</v>
      </c>
      <c r="D3" s="13"/>
    </row>
    <row r="4" spans="1:12" x14ac:dyDescent="0.6">
      <c r="A4" s="11"/>
      <c r="B4" s="11"/>
    </row>
    <row r="5" spans="1:12" x14ac:dyDescent="0.6">
      <c r="A5" s="11" t="s">
        <v>51</v>
      </c>
      <c r="B5" s="11"/>
      <c r="C5" s="14"/>
      <c r="D5" s="12"/>
      <c r="E5" s="11"/>
      <c r="F5" s="11"/>
      <c r="G5" s="12"/>
      <c r="H5" s="12"/>
      <c r="I5" s="12"/>
      <c r="J5" s="12"/>
      <c r="K5" s="11"/>
      <c r="L5" s="11"/>
    </row>
    <row r="6" spans="1:12" x14ac:dyDescent="0.6">
      <c r="A6" s="11" t="s">
        <v>41</v>
      </c>
      <c r="B6" s="11"/>
      <c r="C6" s="14"/>
      <c r="D6" s="12"/>
      <c r="E6" s="11"/>
      <c r="F6" s="11"/>
      <c r="G6" s="12"/>
      <c r="H6" s="12"/>
      <c r="I6" s="12"/>
      <c r="J6" s="12"/>
      <c r="K6" s="11"/>
      <c r="L6" s="11"/>
    </row>
    <row r="7" spans="1:12" x14ac:dyDescent="0.6">
      <c r="A7" s="11" t="s">
        <v>67</v>
      </c>
      <c r="B7" s="11"/>
      <c r="C7" s="14"/>
      <c r="D7" s="12"/>
      <c r="E7" s="11"/>
      <c r="F7" s="11"/>
      <c r="G7" s="12"/>
      <c r="H7" s="12"/>
      <c r="I7" s="12"/>
      <c r="J7" s="12"/>
      <c r="K7" s="11"/>
      <c r="L7" s="11"/>
    </row>
    <row r="8" spans="1:12" x14ac:dyDescent="0.6">
      <c r="A8" s="11" t="s">
        <v>52</v>
      </c>
      <c r="B8" s="11"/>
      <c r="C8" s="12"/>
      <c r="D8" s="12"/>
      <c r="E8" s="11"/>
      <c r="F8" s="11"/>
      <c r="G8" s="12"/>
      <c r="H8" s="12"/>
      <c r="I8" s="12"/>
      <c r="J8" s="12"/>
      <c r="K8" s="11"/>
      <c r="L8" s="11"/>
    </row>
    <row r="9" spans="1:12" x14ac:dyDescent="0.6">
      <c r="A9" s="11" t="s">
        <v>53</v>
      </c>
      <c r="B9" s="11"/>
      <c r="C9" s="12"/>
      <c r="D9" s="12"/>
      <c r="E9" s="11"/>
      <c r="F9" s="11"/>
      <c r="G9" s="12"/>
      <c r="H9" s="12"/>
      <c r="I9" s="12"/>
      <c r="J9" s="12"/>
      <c r="K9" s="11"/>
      <c r="L9" s="11"/>
    </row>
    <row r="10" spans="1:12" x14ac:dyDescent="0.6">
      <c r="A10" s="11" t="s">
        <v>54</v>
      </c>
      <c r="B10" s="11"/>
      <c r="C10" s="12"/>
      <c r="D10" s="12"/>
      <c r="E10" s="11"/>
      <c r="F10" s="11"/>
      <c r="G10" s="12"/>
      <c r="H10" s="12"/>
      <c r="I10" s="12"/>
      <c r="J10" s="12"/>
      <c r="K10" s="11" t="s">
        <v>56</v>
      </c>
      <c r="L10" s="11"/>
    </row>
    <row r="11" spans="1:12" x14ac:dyDescent="0.6">
      <c r="A11" s="11" t="s">
        <v>57</v>
      </c>
      <c r="B11" s="11"/>
      <c r="C11" s="12"/>
      <c r="D11" s="12"/>
      <c r="E11" s="11"/>
      <c r="F11" s="11"/>
      <c r="G11" s="12"/>
      <c r="H11" s="12"/>
      <c r="I11" s="12"/>
      <c r="J11" s="12"/>
      <c r="K11" s="11"/>
      <c r="L11" s="11"/>
    </row>
    <row r="12" spans="1:12" x14ac:dyDescent="0.6">
      <c r="A12" s="11"/>
      <c r="B12" s="11"/>
      <c r="C12" s="12"/>
      <c r="D12" s="12"/>
      <c r="E12" s="11"/>
      <c r="F12" s="11"/>
      <c r="G12" s="12"/>
      <c r="H12" s="12"/>
      <c r="I12" s="12"/>
      <c r="J12" s="12"/>
      <c r="K12" s="11"/>
      <c r="L12" s="11"/>
    </row>
    <row r="13" spans="1:12" x14ac:dyDescent="0.6">
      <c r="A13" s="17" t="s">
        <v>15</v>
      </c>
      <c r="B13" s="18"/>
      <c r="C13" s="18"/>
      <c r="D13" s="19"/>
      <c r="E13" s="17" t="s">
        <v>16</v>
      </c>
      <c r="F13" s="18"/>
      <c r="G13" s="18"/>
      <c r="H13" s="18"/>
      <c r="I13" s="18"/>
      <c r="J13" s="18"/>
      <c r="K13" s="18"/>
      <c r="L13" s="19"/>
    </row>
    <row r="14" spans="1:12" ht="31.2" x14ac:dyDescent="0.6">
      <c r="A14" s="20" t="s">
        <v>45</v>
      </c>
      <c r="B14" s="20" t="s">
        <v>14</v>
      </c>
      <c r="C14" s="21" t="s">
        <v>0</v>
      </c>
      <c r="D14" s="21" t="s">
        <v>3</v>
      </c>
      <c r="E14" s="20" t="s">
        <v>5</v>
      </c>
      <c r="F14" s="20" t="s">
        <v>14</v>
      </c>
      <c r="G14" s="21" t="s">
        <v>0</v>
      </c>
      <c r="H14" s="21" t="s">
        <v>3</v>
      </c>
      <c r="I14" s="22" t="s">
        <v>9</v>
      </c>
      <c r="J14" s="22" t="s">
        <v>10</v>
      </c>
      <c r="K14" s="22" t="s">
        <v>11</v>
      </c>
      <c r="L14" s="22" t="s">
        <v>12</v>
      </c>
    </row>
    <row r="15" spans="1:12" x14ac:dyDescent="0.6">
      <c r="A15" s="25" t="s">
        <v>44</v>
      </c>
      <c r="B15" s="16">
        <f>$B$3</f>
        <v>44327</v>
      </c>
      <c r="C15" s="27">
        <f>C3</f>
        <v>150</v>
      </c>
      <c r="D15" s="28">
        <f>C15*22.046</f>
        <v>3306.9</v>
      </c>
      <c r="E15" s="25" t="s">
        <v>1</v>
      </c>
      <c r="F15" s="16">
        <f>$B$3</f>
        <v>44327</v>
      </c>
      <c r="G15" s="27">
        <f>C3</f>
        <v>150</v>
      </c>
      <c r="H15" s="28">
        <f>G15*22.046</f>
        <v>3306.9</v>
      </c>
      <c r="I15" s="28"/>
      <c r="J15" s="28"/>
      <c r="K15" s="25"/>
      <c r="L15" s="25"/>
    </row>
    <row r="16" spans="1:12" x14ac:dyDescent="0.6">
      <c r="A16" s="4" t="s">
        <v>6</v>
      </c>
      <c r="B16" s="16">
        <f>$B$3</f>
        <v>44327</v>
      </c>
      <c r="C16" s="6">
        <v>52</v>
      </c>
      <c r="D16" s="7">
        <f>C16*22.046</f>
        <v>1146.3920000000001</v>
      </c>
      <c r="E16" s="4" t="s">
        <v>7</v>
      </c>
      <c r="F16" s="16">
        <f>$B$3</f>
        <v>44327</v>
      </c>
      <c r="G16" s="6">
        <v>55</v>
      </c>
      <c r="H16" s="7">
        <f>G16*22.046</f>
        <v>1212.53</v>
      </c>
      <c r="I16" s="6">
        <f>G16-C16</f>
        <v>3</v>
      </c>
      <c r="J16" s="7">
        <f>I16*22.046</f>
        <v>66.138000000000005</v>
      </c>
      <c r="K16" s="7">
        <f>J16*20</f>
        <v>1322.7600000000002</v>
      </c>
      <c r="L16" s="10">
        <f>K16/D18</f>
        <v>1.4851485148514854E-2</v>
      </c>
    </row>
    <row r="17" spans="1:12" x14ac:dyDescent="0.6">
      <c r="A17" s="20" t="s">
        <v>4</v>
      </c>
      <c r="B17" s="16">
        <f>$B$3</f>
        <v>44327</v>
      </c>
      <c r="C17" s="23">
        <f>SUM(C15:C16)</f>
        <v>202</v>
      </c>
      <c r="D17" s="21">
        <f>C17*22.046</f>
        <v>4453.2919999999995</v>
      </c>
      <c r="E17" s="20" t="s">
        <v>4</v>
      </c>
      <c r="F17" s="16">
        <f>$B$3</f>
        <v>44327</v>
      </c>
      <c r="G17" s="23">
        <f>SUM(G15:G16)</f>
        <v>205</v>
      </c>
      <c r="H17" s="21">
        <f>G17*22.046</f>
        <v>4519.43</v>
      </c>
      <c r="I17" s="23"/>
      <c r="J17" s="24"/>
      <c r="K17" s="20"/>
      <c r="L17" s="20"/>
    </row>
    <row r="18" spans="1:12" x14ac:dyDescent="0.6">
      <c r="A18" s="20" t="s">
        <v>8</v>
      </c>
      <c r="B18" s="16">
        <f>$B$3</f>
        <v>44327</v>
      </c>
      <c r="C18" s="23"/>
      <c r="D18" s="21">
        <f>D17*20</f>
        <v>89065.84</v>
      </c>
      <c r="E18" s="20" t="s">
        <v>8</v>
      </c>
      <c r="F18" s="16">
        <f>$B$3</f>
        <v>44327</v>
      </c>
      <c r="G18" s="23"/>
      <c r="H18" s="21">
        <f>H17*20</f>
        <v>90388.6</v>
      </c>
      <c r="I18" s="21"/>
      <c r="J18" s="24"/>
      <c r="K18" s="21">
        <f>H18-D18</f>
        <v>1322.7600000000093</v>
      </c>
      <c r="L18" s="20"/>
    </row>
    <row r="19" spans="1:12" x14ac:dyDescent="0.6">
      <c r="A19" s="30"/>
      <c r="B19" s="31"/>
      <c r="C19" s="32"/>
      <c r="D19" s="33"/>
      <c r="E19" s="30"/>
      <c r="F19" s="31"/>
      <c r="G19" s="32"/>
      <c r="H19" s="33"/>
      <c r="I19" s="33"/>
      <c r="J19" s="34"/>
      <c r="K19" s="30"/>
      <c r="L19" s="30"/>
    </row>
    <row r="20" spans="1:12" x14ac:dyDescent="0.6">
      <c r="C20" s="2"/>
    </row>
    <row r="31" spans="1:12" s="3" customFormat="1" x14ac:dyDescent="0.6"/>
    <row r="32" spans="1:12" s="3" customFormat="1" x14ac:dyDescent="0.6"/>
    <row r="33" s="3" customFormat="1" x14ac:dyDescent="0.6"/>
    <row r="34" s="3" customFormat="1" x14ac:dyDescent="0.6"/>
    <row r="35" s="3" customFormat="1" x14ac:dyDescent="0.6"/>
  </sheetData>
  <mergeCells count="2">
    <mergeCell ref="A13:D13"/>
    <mergeCell ref="E13:L13"/>
  </mergeCells>
  <pageMargins left="0.75" right="0.75" top="1" bottom="1" header="0.5" footer="0.5"/>
  <pageSetup paperSize="9"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8C0CD-BEDF-4ED7-893E-7AA12F321D5D}">
  <dimension ref="A2:L73"/>
  <sheetViews>
    <sheetView tabSelected="1" topLeftCell="A22" zoomScale="92" zoomScaleNormal="92" workbookViewId="0">
      <selection activeCell="B44" sqref="B44"/>
    </sheetView>
  </sheetViews>
  <sheetFormatPr defaultRowHeight="15.6" x14ac:dyDescent="0.6"/>
  <cols>
    <col min="1" max="1" width="37.75" customWidth="1"/>
    <col min="2" max="2" width="10.546875" customWidth="1"/>
    <col min="3" max="3" width="12.1484375" customWidth="1"/>
    <col min="4" max="4" width="12.3984375" customWidth="1"/>
    <col min="5" max="5" width="28.44921875" customWidth="1"/>
    <col min="6" max="6" width="10.6484375" customWidth="1"/>
    <col min="7" max="7" width="11.25" customWidth="1"/>
    <col min="8" max="8" width="12.5" customWidth="1"/>
    <col min="9" max="9" width="14.046875" customWidth="1"/>
    <col min="10" max="10" width="13.69921875" customWidth="1"/>
    <col min="11" max="11" width="13" customWidth="1"/>
    <col min="12" max="12" width="14.8984375" customWidth="1"/>
  </cols>
  <sheetData>
    <row r="2" spans="1:12" x14ac:dyDescent="0.6">
      <c r="A2" s="30" t="s">
        <v>2</v>
      </c>
      <c r="B2" s="12"/>
      <c r="C2" s="29" t="s">
        <v>43</v>
      </c>
      <c r="D2" s="1"/>
      <c r="G2" s="1"/>
      <c r="H2" s="1"/>
      <c r="I2" s="1"/>
      <c r="J2" s="1"/>
    </row>
    <row r="3" spans="1:12" x14ac:dyDescent="0.6">
      <c r="A3" s="70" t="s">
        <v>23</v>
      </c>
      <c r="B3" s="71">
        <v>44327</v>
      </c>
      <c r="C3" s="72">
        <v>150</v>
      </c>
      <c r="D3" s="1"/>
      <c r="G3" s="1"/>
      <c r="H3" s="1"/>
      <c r="I3" s="1"/>
      <c r="J3" s="1"/>
    </row>
    <row r="4" spans="1:12" x14ac:dyDescent="0.6">
      <c r="A4" s="51" t="s">
        <v>22</v>
      </c>
      <c r="B4" s="52">
        <v>44274</v>
      </c>
      <c r="C4" s="53">
        <v>135</v>
      </c>
      <c r="D4" s="1"/>
      <c r="G4" s="1"/>
      <c r="H4" s="1"/>
      <c r="I4" s="1"/>
      <c r="J4" s="1"/>
    </row>
    <row r="5" spans="1:12" x14ac:dyDescent="0.6">
      <c r="C5" s="2"/>
      <c r="D5" s="1"/>
      <c r="G5" s="1"/>
      <c r="H5" s="1"/>
      <c r="I5" s="1"/>
      <c r="J5" s="1"/>
    </row>
    <row r="6" spans="1:12" x14ac:dyDescent="0.6">
      <c r="A6" s="35" t="s">
        <v>13</v>
      </c>
      <c r="B6" s="11"/>
      <c r="C6" s="14"/>
      <c r="D6" s="12"/>
      <c r="E6" s="11"/>
      <c r="F6" s="11"/>
      <c r="G6" s="12"/>
      <c r="H6" s="12"/>
      <c r="I6" s="12"/>
      <c r="J6" s="12"/>
      <c r="K6" s="11"/>
      <c r="L6" s="11"/>
    </row>
    <row r="7" spans="1:12" x14ac:dyDescent="0.6">
      <c r="A7" s="11" t="s">
        <v>41</v>
      </c>
      <c r="B7" s="11"/>
      <c r="C7" s="14"/>
      <c r="D7" s="12"/>
      <c r="E7" s="11"/>
      <c r="F7" s="11"/>
      <c r="G7" s="12"/>
      <c r="H7" s="12"/>
      <c r="I7" s="12"/>
      <c r="J7" s="12"/>
      <c r="K7" s="11"/>
      <c r="L7" s="11"/>
    </row>
    <row r="8" spans="1:12" x14ac:dyDescent="0.6">
      <c r="A8" s="11" t="s">
        <v>59</v>
      </c>
      <c r="B8" s="11"/>
      <c r="C8" s="14"/>
      <c r="D8" s="12"/>
      <c r="E8" s="11"/>
      <c r="F8" s="11"/>
      <c r="G8" s="12"/>
      <c r="H8" s="12"/>
      <c r="I8" s="12"/>
      <c r="J8" s="12"/>
      <c r="K8" s="11"/>
      <c r="L8" s="11"/>
    </row>
    <row r="9" spans="1:12" x14ac:dyDescent="0.6">
      <c r="A9" s="11" t="s">
        <v>62</v>
      </c>
      <c r="B9" s="11"/>
      <c r="C9" s="14"/>
      <c r="D9" s="12"/>
      <c r="E9" s="69"/>
      <c r="F9" s="11"/>
      <c r="G9" s="12"/>
      <c r="H9" s="12"/>
      <c r="I9" s="12"/>
      <c r="J9" s="12"/>
      <c r="K9" s="11"/>
      <c r="L9" s="11"/>
    </row>
    <row r="10" spans="1:12" x14ac:dyDescent="0.6">
      <c r="A10" s="11" t="s">
        <v>58</v>
      </c>
      <c r="B10" s="11"/>
      <c r="C10" s="14"/>
      <c r="D10" s="12"/>
      <c r="E10" s="11"/>
      <c r="F10" s="11"/>
      <c r="G10" s="12"/>
      <c r="H10" s="12"/>
      <c r="I10" s="12"/>
      <c r="J10" s="12"/>
      <c r="K10" s="11"/>
      <c r="L10" s="11"/>
    </row>
    <row r="11" spans="1:12" x14ac:dyDescent="0.6">
      <c r="A11" s="11" t="s">
        <v>63</v>
      </c>
      <c r="B11" s="11"/>
      <c r="C11" s="14"/>
      <c r="D11" s="12"/>
      <c r="E11" s="11"/>
      <c r="F11" s="11"/>
      <c r="G11" s="12"/>
      <c r="H11" s="12"/>
      <c r="I11" s="12"/>
      <c r="J11" s="12"/>
      <c r="K11" s="11"/>
      <c r="L11" s="11"/>
    </row>
    <row r="12" spans="1:12" x14ac:dyDescent="0.6">
      <c r="A12" s="11" t="s">
        <v>64</v>
      </c>
      <c r="B12" s="11"/>
      <c r="C12" s="14"/>
      <c r="D12" s="12"/>
      <c r="E12" s="11"/>
      <c r="F12" s="11"/>
      <c r="G12" s="12"/>
      <c r="H12" s="12"/>
      <c r="I12" s="12"/>
      <c r="J12" s="12"/>
      <c r="K12" s="11"/>
      <c r="L12" s="11"/>
    </row>
    <row r="13" spans="1:12" x14ac:dyDescent="0.6">
      <c r="A13" s="11" t="s">
        <v>61</v>
      </c>
      <c r="B13" s="11"/>
      <c r="C13" s="14"/>
      <c r="D13" s="12"/>
      <c r="E13" s="11"/>
      <c r="F13" s="11"/>
      <c r="G13" s="12"/>
      <c r="H13" s="12"/>
      <c r="I13" s="12"/>
      <c r="J13" s="12"/>
      <c r="K13" s="11"/>
      <c r="L13" s="11"/>
    </row>
    <row r="14" spans="1:12" x14ac:dyDescent="0.6">
      <c r="A14" s="36"/>
      <c r="B14" s="36"/>
      <c r="C14" s="14"/>
      <c r="D14" s="12"/>
      <c r="E14" s="11"/>
      <c r="F14" s="11"/>
      <c r="G14" s="12"/>
      <c r="H14" s="12"/>
      <c r="I14" s="12"/>
      <c r="J14" s="12"/>
      <c r="K14" s="11"/>
      <c r="L14" s="11"/>
    </row>
    <row r="15" spans="1:12" x14ac:dyDescent="0.6">
      <c r="A15" s="17" t="s">
        <v>17</v>
      </c>
      <c r="B15" s="18"/>
      <c r="C15" s="18"/>
      <c r="D15" s="19"/>
      <c r="E15" s="17" t="s">
        <v>18</v>
      </c>
      <c r="F15" s="18"/>
      <c r="G15" s="18"/>
      <c r="H15" s="18"/>
      <c r="I15" s="18"/>
      <c r="J15" s="18"/>
      <c r="K15" s="18"/>
      <c r="L15" s="19"/>
    </row>
    <row r="16" spans="1:12" ht="40.5" customHeight="1" x14ac:dyDescent="0.6">
      <c r="A16" s="20" t="s">
        <v>5</v>
      </c>
      <c r="B16" s="20" t="s">
        <v>14</v>
      </c>
      <c r="C16" s="22" t="s">
        <v>46</v>
      </c>
      <c r="D16" s="22" t="s">
        <v>47</v>
      </c>
      <c r="E16" s="20" t="s">
        <v>5</v>
      </c>
      <c r="F16" s="20" t="s">
        <v>14</v>
      </c>
      <c r="G16" s="21" t="s">
        <v>0</v>
      </c>
      <c r="H16" s="21" t="s">
        <v>3</v>
      </c>
      <c r="I16" s="22" t="s">
        <v>9</v>
      </c>
      <c r="J16" s="22" t="s">
        <v>10</v>
      </c>
      <c r="K16" s="22" t="s">
        <v>11</v>
      </c>
      <c r="L16" s="22" t="s">
        <v>12</v>
      </c>
    </row>
    <row r="17" spans="1:12" x14ac:dyDescent="0.6">
      <c r="A17" s="43" t="s">
        <v>44</v>
      </c>
      <c r="B17" s="44">
        <v>44274</v>
      </c>
      <c r="C17" s="45">
        <v>135</v>
      </c>
      <c r="D17" s="46">
        <f>C17*22.046</f>
        <v>2976.21</v>
      </c>
      <c r="E17" s="73" t="s">
        <v>44</v>
      </c>
      <c r="F17" s="74">
        <v>44327</v>
      </c>
      <c r="G17" s="75">
        <v>150</v>
      </c>
      <c r="H17" s="76">
        <f>G17*22.046</f>
        <v>3306.9</v>
      </c>
      <c r="I17" s="21"/>
      <c r="J17" s="21"/>
      <c r="K17" s="20"/>
      <c r="L17" s="20"/>
    </row>
    <row r="18" spans="1:12" x14ac:dyDescent="0.6">
      <c r="A18" s="25" t="s">
        <v>32</v>
      </c>
      <c r="B18" s="26">
        <v>44271</v>
      </c>
      <c r="C18" s="27">
        <v>52</v>
      </c>
      <c r="D18" s="28">
        <f>C18*22.046</f>
        <v>1146.3920000000001</v>
      </c>
      <c r="E18" s="4" t="s">
        <v>7</v>
      </c>
      <c r="F18" s="5">
        <v>44260</v>
      </c>
      <c r="G18" s="6">
        <v>55</v>
      </c>
      <c r="H18" s="7">
        <f>G18*22.046</f>
        <v>1212.53</v>
      </c>
      <c r="I18" s="23"/>
      <c r="J18" s="21"/>
      <c r="K18" s="21"/>
      <c r="L18" s="23"/>
    </row>
    <row r="19" spans="1:12" x14ac:dyDescent="0.6">
      <c r="A19" s="47" t="s">
        <v>4</v>
      </c>
      <c r="B19" s="48">
        <v>44274</v>
      </c>
      <c r="C19" s="49">
        <f>SUM(C17:C18)</f>
        <v>187</v>
      </c>
      <c r="D19" s="50">
        <f>C19*22.046</f>
        <v>4122.6019999999999</v>
      </c>
      <c r="E19" s="65" t="s">
        <v>4</v>
      </c>
      <c r="F19" s="66">
        <v>44327</v>
      </c>
      <c r="G19" s="67">
        <f>SUM(G17:G18)</f>
        <v>205</v>
      </c>
      <c r="H19" s="68">
        <f>G19*22.046</f>
        <v>4519.43</v>
      </c>
      <c r="I19" s="55">
        <f>G19-C19</f>
        <v>18</v>
      </c>
      <c r="J19" s="56">
        <f>I19*22.046</f>
        <v>396.82799999999997</v>
      </c>
      <c r="K19" s="57">
        <f>J19*20</f>
        <v>7936.5599999999995</v>
      </c>
      <c r="L19" s="20"/>
    </row>
    <row r="20" spans="1:12" x14ac:dyDescent="0.6">
      <c r="A20" s="20" t="s">
        <v>8</v>
      </c>
      <c r="B20" s="16">
        <v>44274</v>
      </c>
      <c r="C20" s="23"/>
      <c r="D20" s="21">
        <f>D19*20</f>
        <v>82452.039999999994</v>
      </c>
      <c r="E20" s="20" t="s">
        <v>8</v>
      </c>
      <c r="F20" s="16">
        <v>44327</v>
      </c>
      <c r="G20" s="23"/>
      <c r="H20" s="21">
        <f>H19*20</f>
        <v>90388.6</v>
      </c>
      <c r="I20" s="21"/>
      <c r="J20" s="24"/>
      <c r="K20" s="21">
        <f>H20-D20</f>
        <v>7936.5600000000122</v>
      </c>
      <c r="L20" s="20"/>
    </row>
    <row r="21" spans="1:12" x14ac:dyDescent="0.6">
      <c r="A21" s="30"/>
      <c r="B21" s="31"/>
      <c r="C21" s="32"/>
      <c r="D21" s="33"/>
      <c r="E21" s="30"/>
      <c r="F21" s="31"/>
      <c r="G21" s="32"/>
      <c r="H21" s="33"/>
      <c r="I21" s="33"/>
      <c r="J21" s="34"/>
      <c r="K21" s="30"/>
      <c r="L21" s="30"/>
    </row>
    <row r="22" spans="1:12" x14ac:dyDescent="0.6">
      <c r="A22" s="30" t="s">
        <v>65</v>
      </c>
      <c r="B22" s="31"/>
      <c r="C22" s="32"/>
      <c r="D22" s="33"/>
      <c r="E22" s="30"/>
      <c r="F22" s="31"/>
      <c r="G22" s="32"/>
      <c r="H22" s="33"/>
      <c r="I22" s="33"/>
      <c r="J22" s="34"/>
      <c r="K22" s="30"/>
      <c r="L22" s="30"/>
    </row>
    <row r="23" spans="1:12" x14ac:dyDescent="0.6">
      <c r="A23" s="30" t="s">
        <v>66</v>
      </c>
      <c r="B23" s="31"/>
      <c r="C23" s="32"/>
      <c r="D23" s="33"/>
      <c r="E23" s="30"/>
      <c r="F23" s="31"/>
      <c r="G23" s="32"/>
      <c r="H23" s="33"/>
      <c r="I23" s="33"/>
      <c r="J23" s="34"/>
      <c r="K23" s="30"/>
      <c r="L23" s="30"/>
    </row>
    <row r="24" spans="1:12" x14ac:dyDescent="0.6">
      <c r="A24" s="30" t="s">
        <v>42</v>
      </c>
      <c r="B24" s="31"/>
      <c r="C24" s="32"/>
      <c r="D24" s="33"/>
      <c r="E24" s="30"/>
      <c r="F24" s="31"/>
      <c r="G24" s="32"/>
      <c r="H24" s="33"/>
      <c r="I24" s="33"/>
      <c r="J24" s="34"/>
      <c r="K24" s="30"/>
      <c r="L24" s="30"/>
    </row>
    <row r="25" spans="1:12" x14ac:dyDescent="0.6">
      <c r="A25" s="11"/>
      <c r="B25" s="11"/>
      <c r="C25" s="12"/>
      <c r="D25" s="12"/>
      <c r="E25" s="11"/>
      <c r="F25" s="11"/>
      <c r="G25" s="12"/>
      <c r="H25" s="12"/>
      <c r="I25" s="12"/>
      <c r="J25" s="12"/>
      <c r="K25" s="11"/>
      <c r="L25" s="11"/>
    </row>
    <row r="26" spans="1:12" x14ac:dyDescent="0.6">
      <c r="A26" s="17" t="s">
        <v>19</v>
      </c>
      <c r="B26" s="18"/>
      <c r="C26" s="18"/>
      <c r="D26" s="19"/>
      <c r="E26" s="17" t="s">
        <v>20</v>
      </c>
      <c r="F26" s="18"/>
      <c r="G26" s="18"/>
      <c r="H26" s="18"/>
      <c r="I26" s="18"/>
      <c r="J26" s="18"/>
      <c r="K26" s="18"/>
      <c r="L26" s="19"/>
    </row>
    <row r="27" spans="1:12" ht="45" customHeight="1" x14ac:dyDescent="0.6">
      <c r="A27" s="20" t="s">
        <v>5</v>
      </c>
      <c r="B27" s="20" t="s">
        <v>14</v>
      </c>
      <c r="C27" s="21" t="s">
        <v>0</v>
      </c>
      <c r="D27" s="21" t="s">
        <v>3</v>
      </c>
      <c r="E27" s="20" t="s">
        <v>5</v>
      </c>
      <c r="F27" s="20" t="s">
        <v>14</v>
      </c>
      <c r="G27" s="21" t="s">
        <v>0</v>
      </c>
      <c r="H27" s="21" t="s">
        <v>3</v>
      </c>
      <c r="I27" s="22" t="s">
        <v>9</v>
      </c>
      <c r="J27" s="22" t="s">
        <v>10</v>
      </c>
      <c r="K27" s="22" t="s">
        <v>11</v>
      </c>
      <c r="L27" s="22" t="s">
        <v>12</v>
      </c>
    </row>
    <row r="28" spans="1:12" x14ac:dyDescent="0.6">
      <c r="A28" s="77" t="s">
        <v>44</v>
      </c>
      <c r="B28" s="78">
        <v>44327</v>
      </c>
      <c r="C28" s="79">
        <v>150</v>
      </c>
      <c r="D28" s="80">
        <f>C28*22.046</f>
        <v>3306.9</v>
      </c>
      <c r="E28" s="43" t="s">
        <v>44</v>
      </c>
      <c r="F28" s="44">
        <v>44274</v>
      </c>
      <c r="G28" s="45">
        <v>135</v>
      </c>
      <c r="H28" s="46">
        <f>G28*22.046</f>
        <v>2976.21</v>
      </c>
      <c r="I28" s="61">
        <f>G28-C28</f>
        <v>-15</v>
      </c>
      <c r="J28" s="62">
        <f>I28*22.046</f>
        <v>-330.69</v>
      </c>
      <c r="K28" s="62">
        <f>J28*20</f>
        <v>-6613.8</v>
      </c>
      <c r="L28" s="20"/>
    </row>
    <row r="29" spans="1:12" x14ac:dyDescent="0.6">
      <c r="A29" s="11"/>
      <c r="B29" s="11"/>
      <c r="C29" s="12"/>
      <c r="D29" s="12"/>
      <c r="E29" s="11"/>
      <c r="F29" s="11"/>
      <c r="G29" s="12"/>
      <c r="H29" s="12"/>
      <c r="I29" s="12"/>
      <c r="J29" s="12"/>
      <c r="K29" s="11"/>
      <c r="L29" s="11"/>
    </row>
    <row r="30" spans="1:12" x14ac:dyDescent="0.6">
      <c r="A30" s="20" t="s">
        <v>21</v>
      </c>
      <c r="B30" s="20"/>
      <c r="C30" s="21"/>
      <c r="D30" s="21"/>
      <c r="E30" s="20"/>
      <c r="F30" s="20"/>
      <c r="G30" s="21"/>
      <c r="H30" s="21"/>
      <c r="I30" s="37">
        <f>I19+I28</f>
        <v>3</v>
      </c>
      <c r="J30" s="38">
        <f>J19+J28</f>
        <v>66.137999999999977</v>
      </c>
      <c r="K30" s="39">
        <f>K19+K28</f>
        <v>1322.7599999999993</v>
      </c>
      <c r="L30" s="20"/>
    </row>
    <row r="31" spans="1:12" x14ac:dyDescent="0.6">
      <c r="A31" s="11"/>
      <c r="B31" s="11"/>
      <c r="C31" s="12"/>
      <c r="D31" s="12"/>
      <c r="E31" s="11"/>
      <c r="F31" s="11"/>
      <c r="G31" s="12"/>
      <c r="H31" s="12"/>
      <c r="I31" s="12"/>
      <c r="J31" s="12"/>
      <c r="K31" s="11"/>
      <c r="L31" s="11"/>
    </row>
    <row r="32" spans="1:12" x14ac:dyDescent="0.6">
      <c r="A32" s="40" t="s">
        <v>24</v>
      </c>
      <c r="B32" s="20"/>
      <c r="C32" s="21"/>
      <c r="D32" s="21"/>
      <c r="E32" s="40" t="s">
        <v>25</v>
      </c>
      <c r="F32" s="20"/>
      <c r="G32" s="21"/>
      <c r="H32" s="21"/>
      <c r="I32" s="21" t="s">
        <v>37</v>
      </c>
      <c r="J32" s="21" t="s">
        <v>38</v>
      </c>
      <c r="K32" s="20" t="s">
        <v>39</v>
      </c>
      <c r="L32" s="20" t="s">
        <v>40</v>
      </c>
    </row>
    <row r="33" spans="1:12" ht="31.2" x14ac:dyDescent="0.6">
      <c r="A33" s="40" t="s">
        <v>26</v>
      </c>
      <c r="B33" s="20" t="s">
        <v>14</v>
      </c>
      <c r="C33" s="22" t="s">
        <v>48</v>
      </c>
      <c r="D33" s="22" t="s">
        <v>49</v>
      </c>
      <c r="E33" s="41" t="s">
        <v>26</v>
      </c>
      <c r="F33" s="20" t="s">
        <v>14</v>
      </c>
      <c r="G33" s="22" t="s">
        <v>48</v>
      </c>
      <c r="H33" s="22" t="s">
        <v>50</v>
      </c>
      <c r="I33" s="21"/>
      <c r="J33" s="21"/>
      <c r="K33" s="20"/>
      <c r="L33" s="20"/>
    </row>
    <row r="34" spans="1:12" x14ac:dyDescent="0.6">
      <c r="A34" s="8" t="s">
        <v>28</v>
      </c>
      <c r="B34" s="9">
        <v>44260</v>
      </c>
      <c r="C34" s="7"/>
      <c r="D34" s="7">
        <v>55</v>
      </c>
      <c r="E34" s="77" t="s">
        <v>33</v>
      </c>
      <c r="F34" s="81">
        <v>44327</v>
      </c>
      <c r="G34" s="80">
        <v>150</v>
      </c>
      <c r="H34" s="80"/>
      <c r="I34" s="21"/>
      <c r="J34" s="21"/>
      <c r="K34" s="20"/>
      <c r="L34" s="20"/>
    </row>
    <row r="35" spans="1:12" x14ac:dyDescent="0.6">
      <c r="A35" s="81" t="s">
        <v>30</v>
      </c>
      <c r="B35" s="81">
        <v>44327</v>
      </c>
      <c r="C35" s="80"/>
      <c r="D35" s="80">
        <v>150</v>
      </c>
      <c r="E35" s="43" t="s">
        <v>34</v>
      </c>
      <c r="F35" s="58">
        <v>44274</v>
      </c>
      <c r="G35" s="46"/>
      <c r="H35" s="46">
        <v>135</v>
      </c>
      <c r="I35" s="21"/>
      <c r="J35" s="21"/>
      <c r="K35" s="20"/>
      <c r="L35" s="20"/>
    </row>
    <row r="36" spans="1:12" x14ac:dyDescent="0.6">
      <c r="A36" s="59" t="s">
        <v>29</v>
      </c>
      <c r="B36" s="59">
        <v>44271</v>
      </c>
      <c r="C36" s="28">
        <v>52</v>
      </c>
      <c r="D36" s="28"/>
      <c r="E36" s="20"/>
      <c r="F36" s="20"/>
      <c r="G36" s="21"/>
      <c r="H36" s="21"/>
      <c r="I36" s="21"/>
      <c r="J36" s="21"/>
      <c r="K36" s="20"/>
      <c r="L36" s="20"/>
    </row>
    <row r="37" spans="1:12" x14ac:dyDescent="0.6">
      <c r="A37" s="58" t="s">
        <v>31</v>
      </c>
      <c r="B37" s="58">
        <v>44274</v>
      </c>
      <c r="C37" s="46">
        <v>135</v>
      </c>
      <c r="D37" s="46"/>
      <c r="E37" s="20"/>
      <c r="F37" s="20"/>
      <c r="G37" s="21"/>
      <c r="H37" s="21"/>
      <c r="I37" s="21"/>
      <c r="J37" s="21"/>
      <c r="K37" s="20"/>
      <c r="L37" s="20"/>
    </row>
    <row r="38" spans="1:12" x14ac:dyDescent="0.6">
      <c r="A38" s="60" t="s">
        <v>35</v>
      </c>
      <c r="B38" s="20"/>
      <c r="C38" s="50">
        <f>SUM(C34:C37)</f>
        <v>187</v>
      </c>
      <c r="D38" s="68">
        <f>SUM(D34:D37)</f>
        <v>205</v>
      </c>
      <c r="E38" s="20" t="s">
        <v>27</v>
      </c>
      <c r="F38" s="20"/>
      <c r="G38" s="80">
        <f>SUM(G34:G37)</f>
        <v>150</v>
      </c>
      <c r="H38" s="46">
        <f>SUM(H34:H37)</f>
        <v>135</v>
      </c>
      <c r="I38" s="21"/>
      <c r="J38" s="21"/>
      <c r="K38" s="20"/>
      <c r="L38" s="20"/>
    </row>
    <row r="39" spans="1:12" x14ac:dyDescent="0.6">
      <c r="A39" s="60" t="s">
        <v>36</v>
      </c>
      <c r="B39" s="20"/>
      <c r="C39" s="63">
        <f>D38-C38</f>
        <v>18</v>
      </c>
      <c r="D39" s="21"/>
      <c r="E39" s="20"/>
      <c r="F39" s="20"/>
      <c r="G39" s="21"/>
      <c r="H39" s="64">
        <f>H38-G38</f>
        <v>-15</v>
      </c>
      <c r="I39" s="21">
        <f>C39+H39</f>
        <v>3</v>
      </c>
      <c r="J39" s="21">
        <f>I39*22.046</f>
        <v>66.138000000000005</v>
      </c>
      <c r="K39" s="21">
        <f>J39*20</f>
        <v>1322.7600000000002</v>
      </c>
      <c r="L39" s="54">
        <f>I39/C38</f>
        <v>1.6042780748663103E-2</v>
      </c>
    </row>
    <row r="40" spans="1:12" x14ac:dyDescent="0.6">
      <c r="A40" s="20"/>
      <c r="B40" s="20"/>
      <c r="C40" s="21"/>
      <c r="D40" s="21"/>
      <c r="E40" s="20"/>
      <c r="F40" s="20"/>
      <c r="G40" s="21"/>
      <c r="H40" s="21"/>
      <c r="I40" s="21"/>
      <c r="J40" s="21"/>
      <c r="K40" s="20"/>
      <c r="L40" s="20"/>
    </row>
    <row r="41" spans="1:12" x14ac:dyDescent="0.6">
      <c r="C41" s="1"/>
      <c r="D41" s="1"/>
      <c r="G41" s="1"/>
      <c r="H41" s="1"/>
      <c r="I41" s="1"/>
      <c r="J41" s="1"/>
    </row>
    <row r="42" spans="1:12" x14ac:dyDescent="0.6">
      <c r="C42" s="1"/>
      <c r="D42" s="1"/>
      <c r="G42" s="1"/>
      <c r="H42" s="1"/>
      <c r="I42" s="1"/>
      <c r="J42" s="1"/>
    </row>
    <row r="43" spans="1:12" x14ac:dyDescent="0.6">
      <c r="C43" s="1"/>
      <c r="D43" s="1"/>
      <c r="G43" s="1"/>
      <c r="H43" s="1"/>
      <c r="I43" s="1"/>
      <c r="J43" s="1"/>
    </row>
    <row r="44" spans="1:12" x14ac:dyDescent="0.6">
      <c r="C44" s="1"/>
      <c r="D44" s="1"/>
      <c r="G44" s="1"/>
      <c r="H44" s="1"/>
      <c r="I44" s="1"/>
      <c r="J44" s="1"/>
    </row>
    <row r="45" spans="1:12" x14ac:dyDescent="0.6">
      <c r="C45" s="1"/>
      <c r="D45" s="1"/>
      <c r="G45" s="1"/>
      <c r="H45" s="1"/>
      <c r="I45" s="1"/>
      <c r="J45" s="1"/>
    </row>
    <row r="46" spans="1:12" x14ac:dyDescent="0.6">
      <c r="C46" s="1"/>
      <c r="D46" s="1"/>
      <c r="G46" s="1"/>
      <c r="H46" s="1"/>
      <c r="I46" s="1"/>
      <c r="J46" s="1"/>
    </row>
    <row r="47" spans="1:12" x14ac:dyDescent="0.6">
      <c r="C47" s="1"/>
      <c r="D47" s="1"/>
      <c r="G47" s="1"/>
      <c r="H47" s="1"/>
      <c r="I47" s="1"/>
      <c r="J47" s="1"/>
    </row>
    <row r="48" spans="1:12" x14ac:dyDescent="0.6">
      <c r="C48" s="1"/>
      <c r="D48" s="1"/>
      <c r="G48" s="1"/>
      <c r="H48" s="1"/>
      <c r="I48" s="1"/>
      <c r="J48" s="1"/>
    </row>
    <row r="49" spans="3:10" x14ac:dyDescent="0.6">
      <c r="C49" s="1"/>
      <c r="D49" s="1"/>
      <c r="G49" s="1"/>
      <c r="H49" s="1"/>
      <c r="I49" s="1"/>
      <c r="J49" s="1"/>
    </row>
    <row r="50" spans="3:10" x14ac:dyDescent="0.6">
      <c r="C50" s="1"/>
      <c r="D50" s="1"/>
      <c r="G50" s="1"/>
      <c r="H50" s="1"/>
      <c r="I50" s="1"/>
      <c r="J50" s="1"/>
    </row>
    <row r="51" spans="3:10" x14ac:dyDescent="0.6">
      <c r="C51" s="1"/>
      <c r="D51" s="1"/>
      <c r="G51" s="1"/>
      <c r="H51" s="1"/>
      <c r="I51" s="1"/>
      <c r="J51" s="1"/>
    </row>
    <row r="52" spans="3:10" x14ac:dyDescent="0.6">
      <c r="C52" s="1"/>
      <c r="D52" s="1"/>
      <c r="G52" s="1"/>
      <c r="H52" s="1"/>
      <c r="I52" s="1"/>
      <c r="J52" s="1"/>
    </row>
    <row r="53" spans="3:10" x14ac:dyDescent="0.6">
      <c r="C53" s="1"/>
      <c r="D53" s="1"/>
      <c r="G53" s="1"/>
      <c r="H53" s="1"/>
      <c r="I53" s="1"/>
      <c r="J53" s="1"/>
    </row>
    <row r="54" spans="3:10" x14ac:dyDescent="0.6">
      <c r="C54" s="1"/>
      <c r="D54" s="1"/>
      <c r="G54" s="1"/>
      <c r="H54" s="1"/>
      <c r="I54" s="1"/>
      <c r="J54" s="1"/>
    </row>
    <row r="55" spans="3:10" x14ac:dyDescent="0.6">
      <c r="C55" s="1"/>
      <c r="D55" s="1"/>
      <c r="G55" s="1"/>
      <c r="H55" s="1"/>
      <c r="I55" s="1"/>
      <c r="J55" s="1"/>
    </row>
    <row r="56" spans="3:10" x14ac:dyDescent="0.6">
      <c r="C56" s="1"/>
      <c r="D56" s="1"/>
      <c r="G56" s="1"/>
      <c r="H56" s="1"/>
      <c r="I56" s="1"/>
      <c r="J56" s="1"/>
    </row>
    <row r="57" spans="3:10" x14ac:dyDescent="0.6">
      <c r="C57" s="1"/>
      <c r="D57" s="1"/>
      <c r="G57" s="1"/>
      <c r="H57" s="1"/>
      <c r="I57" s="1"/>
      <c r="J57" s="1"/>
    </row>
    <row r="58" spans="3:10" x14ac:dyDescent="0.6">
      <c r="C58" s="1"/>
      <c r="D58" s="1"/>
      <c r="G58" s="1"/>
      <c r="H58" s="1"/>
      <c r="I58" s="1"/>
      <c r="J58" s="1"/>
    </row>
    <row r="59" spans="3:10" x14ac:dyDescent="0.6">
      <c r="C59" s="1"/>
      <c r="D59" s="1"/>
      <c r="G59" s="1"/>
      <c r="H59" s="1"/>
      <c r="I59" s="1"/>
      <c r="J59" s="1"/>
    </row>
    <row r="60" spans="3:10" x14ac:dyDescent="0.6">
      <c r="C60" s="1"/>
      <c r="D60" s="1"/>
      <c r="G60" s="1"/>
      <c r="H60" s="1"/>
      <c r="I60" s="1"/>
      <c r="J60" s="1"/>
    </row>
    <row r="61" spans="3:10" x14ac:dyDescent="0.6">
      <c r="C61" s="1"/>
      <c r="D61" s="1"/>
      <c r="G61" s="1"/>
      <c r="H61" s="1"/>
      <c r="I61" s="1"/>
      <c r="J61" s="1"/>
    </row>
    <row r="62" spans="3:10" x14ac:dyDescent="0.6">
      <c r="C62" s="1"/>
      <c r="D62" s="1"/>
      <c r="G62" s="1"/>
      <c r="H62" s="1"/>
      <c r="I62" s="1"/>
      <c r="J62" s="1"/>
    </row>
    <row r="63" spans="3:10" x14ac:dyDescent="0.6">
      <c r="C63" s="1"/>
      <c r="D63" s="1"/>
      <c r="G63" s="1"/>
      <c r="H63" s="1"/>
      <c r="I63" s="1"/>
      <c r="J63" s="1"/>
    </row>
    <row r="64" spans="3:10" x14ac:dyDescent="0.6">
      <c r="C64" s="1"/>
      <c r="D64" s="1"/>
      <c r="G64" s="1"/>
      <c r="H64" s="1"/>
      <c r="I64" s="1"/>
      <c r="J64" s="1"/>
    </row>
    <row r="65" spans="3:10" x14ac:dyDescent="0.6">
      <c r="C65" s="1"/>
      <c r="D65" s="1"/>
      <c r="G65" s="1"/>
      <c r="H65" s="1"/>
      <c r="I65" s="1"/>
      <c r="J65" s="1"/>
    </row>
    <row r="66" spans="3:10" x14ac:dyDescent="0.6">
      <c r="C66" s="1"/>
      <c r="D66" s="1"/>
      <c r="G66" s="1"/>
      <c r="H66" s="1"/>
      <c r="I66" s="1"/>
      <c r="J66" s="1"/>
    </row>
    <row r="67" spans="3:10" x14ac:dyDescent="0.6">
      <c r="C67" s="1"/>
      <c r="D67" s="1"/>
      <c r="G67" s="1"/>
      <c r="H67" s="1"/>
      <c r="I67" s="1"/>
      <c r="J67" s="1"/>
    </row>
    <row r="68" spans="3:10" x14ac:dyDescent="0.6">
      <c r="C68" s="1"/>
      <c r="D68" s="1"/>
      <c r="G68" s="1"/>
      <c r="H68" s="1"/>
      <c r="I68" s="1"/>
      <c r="J68" s="1"/>
    </row>
    <row r="69" spans="3:10" x14ac:dyDescent="0.6">
      <c r="C69" s="1"/>
      <c r="D69" s="1"/>
      <c r="G69" s="1"/>
      <c r="H69" s="1"/>
      <c r="I69" s="1"/>
      <c r="J69" s="1"/>
    </row>
    <row r="70" spans="3:10" x14ac:dyDescent="0.6">
      <c r="C70" s="1"/>
      <c r="D70" s="1"/>
      <c r="G70" s="1"/>
      <c r="H70" s="1"/>
      <c r="I70" s="1"/>
      <c r="J70" s="1"/>
    </row>
    <row r="71" spans="3:10" x14ac:dyDescent="0.6">
      <c r="C71" s="1"/>
      <c r="D71" s="1"/>
      <c r="G71" s="1"/>
      <c r="H71" s="1"/>
      <c r="I71" s="1"/>
      <c r="J71" s="1"/>
    </row>
    <row r="72" spans="3:10" x14ac:dyDescent="0.6">
      <c r="C72" s="1"/>
      <c r="D72" s="1"/>
      <c r="G72" s="1"/>
      <c r="H72" s="1"/>
      <c r="I72" s="1"/>
      <c r="J72" s="1"/>
    </row>
    <row r="73" spans="3:10" x14ac:dyDescent="0.6">
      <c r="C73" s="1"/>
      <c r="D73" s="1"/>
      <c r="G73" s="1"/>
      <c r="H73" s="1"/>
      <c r="I73" s="1"/>
      <c r="J73" s="1"/>
    </row>
  </sheetData>
  <mergeCells count="4">
    <mergeCell ref="A15:D15"/>
    <mergeCell ref="E15:L15"/>
    <mergeCell ref="A26:D26"/>
    <mergeCell ref="E26:L2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A7CBE04E2289548A7D126FF586A0C58" ma:contentTypeVersion="5" ma:contentTypeDescription="Ein neues Dokument erstellen." ma:contentTypeScope="" ma:versionID="061645fd99d9d3b8433ab818cf0de90c">
  <xsd:schema xmlns:xsd="http://www.w3.org/2001/XMLSchema" xmlns:xs="http://www.w3.org/2001/XMLSchema" xmlns:p="http://schemas.microsoft.com/office/2006/metadata/properties" xmlns:ns2="41c4c302-f467-4a9e-9b1e-0192ca74f83d" targetNamespace="http://schemas.microsoft.com/office/2006/metadata/properties" ma:root="true" ma:fieldsID="55e5f2b97736688b4b84003c94f4bf45" ns2:_="">
    <xsd:import namespace="41c4c302-f467-4a9e-9b1e-0192ca74f83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c4c302-f467-4a9e-9b1e-0192ca74f8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90552E6-FC90-4802-BC02-6E8249E2E8DE}"/>
</file>

<file path=customXml/itemProps2.xml><?xml version="1.0" encoding="utf-8"?>
<ds:datastoreItem xmlns:ds="http://schemas.openxmlformats.org/officeDocument/2006/customXml" ds:itemID="{35001519-F42F-4363-9B05-8E74D01124BA}"/>
</file>

<file path=customXml/itemProps3.xml><?xml version="1.0" encoding="utf-8"?>
<ds:datastoreItem xmlns:ds="http://schemas.openxmlformats.org/officeDocument/2006/customXml" ds:itemID="{649551C7-DD6E-402F-89D6-FDAF8448C125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Back to Back</vt:lpstr>
      <vt:lpstr>Futures Market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Lerch</dc:creator>
  <cp:lastModifiedBy>Opitz Sebastian (opit)</cp:lastModifiedBy>
  <dcterms:created xsi:type="dcterms:W3CDTF">2021-01-02T14:08:28Z</dcterms:created>
  <dcterms:modified xsi:type="dcterms:W3CDTF">2021-06-11T13:30:04Z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0d9bad3-6dac-4e9a-89a3-89f3b8d247b2_Enabled">
    <vt:lpwstr>true</vt:lpwstr>
  </property>
  <property fmtid="{D5CDD505-2E9C-101B-9397-08002B2CF9AE}" pid="3" name="MSIP_Label_10d9bad3-6dac-4e9a-89a3-89f3b8d247b2_SetDate">
    <vt:lpwstr>2021-06-11T11:24:55Z</vt:lpwstr>
  </property>
  <property fmtid="{D5CDD505-2E9C-101B-9397-08002B2CF9AE}" pid="4" name="MSIP_Label_10d9bad3-6dac-4e9a-89a3-89f3b8d247b2_Method">
    <vt:lpwstr>Standard</vt:lpwstr>
  </property>
  <property fmtid="{D5CDD505-2E9C-101B-9397-08002B2CF9AE}" pid="5" name="MSIP_Label_10d9bad3-6dac-4e9a-89a3-89f3b8d247b2_Name">
    <vt:lpwstr>10d9bad3-6dac-4e9a-89a3-89f3b8d247b2</vt:lpwstr>
  </property>
  <property fmtid="{D5CDD505-2E9C-101B-9397-08002B2CF9AE}" pid="6" name="MSIP_Label_10d9bad3-6dac-4e9a-89a3-89f3b8d247b2_SiteId">
    <vt:lpwstr>5d1a9f9d-201f-4a10-b983-451cf65cbc1e</vt:lpwstr>
  </property>
  <property fmtid="{D5CDD505-2E9C-101B-9397-08002B2CF9AE}" pid="7" name="MSIP_Label_10d9bad3-6dac-4e9a-89a3-89f3b8d247b2_ActionId">
    <vt:lpwstr>69ba5e66-62ee-49e1-a9a6-33bd639e0f82</vt:lpwstr>
  </property>
  <property fmtid="{D5CDD505-2E9C-101B-9397-08002B2CF9AE}" pid="8" name="MSIP_Label_10d9bad3-6dac-4e9a-89a3-89f3b8d247b2_ContentBits">
    <vt:lpwstr>0</vt:lpwstr>
  </property>
  <property fmtid="{D5CDD505-2E9C-101B-9397-08002B2CF9AE}" pid="9" name="ContentTypeId">
    <vt:lpwstr>0x0101009A7CBE04E2289548A7D126FF586A0C58</vt:lpwstr>
  </property>
</Properties>
</file>